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960" windowHeight="120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0" i="1"/>
  <c r="D58" i="1"/>
  <c r="D57" i="1"/>
  <c r="D56" i="1"/>
  <c r="D55" i="1"/>
  <c r="D54" i="1"/>
  <c r="D53" i="1"/>
  <c r="D51" i="1"/>
  <c r="D50" i="1"/>
  <c r="D49" i="1"/>
  <c r="D48" i="1"/>
  <c r="D47" i="1"/>
  <c r="D46" i="1"/>
  <c r="D43" i="1"/>
  <c r="D39" i="1"/>
  <c r="D38" i="1"/>
  <c r="D37" i="1"/>
  <c r="D36" i="1"/>
  <c r="D35" i="1"/>
  <c r="D34" i="1"/>
  <c r="D33" i="1"/>
  <c r="D28" i="1"/>
  <c r="D27" i="1"/>
  <c r="D26" i="1"/>
  <c r="D25" i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comments1.xml><?xml version="1.0" encoding="utf-8"?>
<comments xmlns="http://schemas.openxmlformats.org/spreadsheetml/2006/main">
  <authors>
    <author>Автор</author>
  </authors>
  <commentList>
    <comment ref="D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 іноземці
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іноземця
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іноземець
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іноземця
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1іноземець
</t>
        </r>
      </text>
    </comment>
    <comment ref="D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іноземця
</t>
        </r>
      </text>
    </comment>
    <comment ref="D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іноземець
</t>
        </r>
      </text>
    </commen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іноземець
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іноземця
</t>
        </r>
      </text>
    </comment>
    <comment ref="D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іноземець
</t>
        </r>
      </text>
    </comment>
  </commentList>
</comments>
</file>

<file path=xl/sharedStrings.xml><?xml version="1.0" encoding="utf-8"?>
<sst xmlns="http://schemas.openxmlformats.org/spreadsheetml/2006/main" count="146" uniqueCount="56">
  <si>
    <r>
      <t xml:space="preserve">Назви </t>
    </r>
    <r>
      <rPr>
        <sz val="11"/>
        <color rgb="FF000000"/>
        <rFont val="Times New Roman"/>
        <family val="1"/>
        <charset val="204"/>
      </rPr>
      <t>спеціальностей</t>
    </r>
  </si>
  <si>
    <t>Назви освітніх ступенів</t>
  </si>
  <si>
    <r>
      <t xml:space="preserve">Усього навчаються </t>
    </r>
    <r>
      <rPr>
        <b/>
        <sz val="11"/>
        <color theme="1"/>
        <rFont val="Times New Roman"/>
        <family val="1"/>
        <charset val="204"/>
      </rPr>
      <t>денна</t>
    </r>
  </si>
  <si>
    <r>
      <t xml:space="preserve">Усього навчаються </t>
    </r>
    <r>
      <rPr>
        <b/>
        <sz val="11"/>
        <color theme="1"/>
        <rFont val="Times New Roman"/>
        <family val="1"/>
        <charset val="204"/>
      </rPr>
      <t>заочна</t>
    </r>
  </si>
  <si>
    <t>А</t>
  </si>
  <si>
    <t>Б</t>
  </si>
  <si>
    <t>Г</t>
  </si>
  <si>
    <r>
      <t>у тому числі за спеціальностями</t>
    </r>
    <r>
      <rPr>
        <sz val="12"/>
        <color theme="1"/>
        <rFont val="Times New Roman"/>
        <family val="1"/>
        <charset val="204"/>
      </rPr>
      <t xml:space="preserve"> </t>
    </r>
  </si>
  <si>
    <t>Філологія</t>
  </si>
  <si>
    <t>молодший бакалавр</t>
  </si>
  <si>
    <t xml:space="preserve"> Економіка</t>
  </si>
  <si>
    <t>0.51</t>
  </si>
  <si>
    <t>Облік і оподаткування</t>
  </si>
  <si>
    <t>0.71</t>
  </si>
  <si>
    <t xml:space="preserve">Менеджмент </t>
  </si>
  <si>
    <t>0.73</t>
  </si>
  <si>
    <t xml:space="preserve"> Маркетинг</t>
  </si>
  <si>
    <t>0.75</t>
  </si>
  <si>
    <t>Біологія</t>
  </si>
  <si>
    <t>0.91</t>
  </si>
  <si>
    <t>Екологія</t>
  </si>
  <si>
    <t xml:space="preserve">Харчові технології </t>
  </si>
  <si>
    <t>193 Геодезія, картографія та землеустрій</t>
  </si>
  <si>
    <t>Агрономія</t>
  </si>
  <si>
    <t xml:space="preserve">Садівництво </t>
  </si>
  <si>
    <t>Лісове господарство</t>
  </si>
  <si>
    <t>Садово-паркове господарство</t>
  </si>
  <si>
    <t xml:space="preserve"> Агроінженерія</t>
  </si>
  <si>
    <t xml:space="preserve"> Готельно-ресторанна справа</t>
  </si>
  <si>
    <t xml:space="preserve"> Туризм</t>
  </si>
  <si>
    <t xml:space="preserve"> Публічне управління та адміністрування</t>
  </si>
  <si>
    <t xml:space="preserve"> бакалавр</t>
  </si>
  <si>
    <t>Фінанси, банківська справа та страхування</t>
  </si>
  <si>
    <t>0.72</t>
  </si>
  <si>
    <t>Підприємництво, торгівля біржова діяльність</t>
  </si>
  <si>
    <t>0.76</t>
  </si>
  <si>
    <t xml:space="preserve"> Біологія</t>
  </si>
  <si>
    <t xml:space="preserve"> Науки про землю</t>
  </si>
  <si>
    <t xml:space="preserve"> Технологія зберігання консервування та переробки плодів і овочів</t>
  </si>
  <si>
    <t>Технологія захисту навколишнього середовища</t>
  </si>
  <si>
    <t xml:space="preserve"> Захист і карантин рослин</t>
  </si>
  <si>
    <t>магістр</t>
  </si>
  <si>
    <t>Геодезія та землеустрій</t>
  </si>
  <si>
    <t xml:space="preserve">Коди спеціальностей </t>
  </si>
  <si>
    <t>035</t>
  </si>
  <si>
    <t>051</t>
  </si>
  <si>
    <t>071</t>
  </si>
  <si>
    <t>073</t>
  </si>
  <si>
    <t>075</t>
  </si>
  <si>
    <t>072</t>
  </si>
  <si>
    <t>076</t>
  </si>
  <si>
    <t>091</t>
  </si>
  <si>
    <t>Геодезія, картографія та землеустрій</t>
  </si>
  <si>
    <t>Компютерні науки</t>
  </si>
  <si>
    <t>* контингент відповідно до ф. 2-3нк</t>
  </si>
  <si>
    <t>Фактична кількість осіб, які навчаються в університеті*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</si>
</sst>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86;&#1111;%20&#1076;&#1086;&#1082;&#1091;&#1084;&#1077;&#1085;&#1090;&#1080;/&#1050;&#1054;&#1053;&#1058;&#1048;&#1053;&#1043;&#1045;&#1053;&#1058;/66%20%20%20%20%20&#1087;&#1086;&#1090;&#1086;&#1095;&#1085;&#1072;/&#1082;&#1086;&#1085;&#1090;2019%20&#1076;&#1077;&#1085;&#1085;&#1072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нати"/>
      <sheetName val="комерційні ІНОЗЕМці2018"/>
      <sheetName val="держзамовлення"/>
      <sheetName val="ден.комерц"/>
      <sheetName val="комерц інозем 2019"/>
    </sheetNames>
    <sheetDataSet>
      <sheetData sheetId="0" refreshError="1"/>
      <sheetData sheetId="1" refreshError="1"/>
      <sheetData sheetId="2" refreshError="1">
        <row r="11">
          <cell r="OH11">
            <v>409</v>
          </cell>
        </row>
        <row r="28">
          <cell r="D28">
            <v>6</v>
          </cell>
          <cell r="BE28">
            <v>4</v>
          </cell>
          <cell r="BQ28">
            <v>5</v>
          </cell>
          <cell r="BR28">
            <v>5</v>
          </cell>
          <cell r="BT28">
            <v>9</v>
          </cell>
          <cell r="CQ28">
            <v>60</v>
          </cell>
          <cell r="CS28">
            <v>2</v>
          </cell>
          <cell r="CT28">
            <v>2</v>
          </cell>
          <cell r="CU28">
            <v>5</v>
          </cell>
          <cell r="CV28">
            <v>2</v>
          </cell>
          <cell r="CW28">
            <v>8</v>
          </cell>
          <cell r="CX28">
            <v>1</v>
          </cell>
          <cell r="CZ28">
            <v>2</v>
          </cell>
          <cell r="DD28">
            <v>17</v>
          </cell>
          <cell r="DM28">
            <v>15</v>
          </cell>
          <cell r="DP28">
            <v>19</v>
          </cell>
          <cell r="DV28">
            <v>5</v>
          </cell>
          <cell r="EB28">
            <v>3</v>
          </cell>
          <cell r="EC28">
            <v>4</v>
          </cell>
          <cell r="ED28">
            <v>12</v>
          </cell>
          <cell r="EE28">
            <v>2</v>
          </cell>
          <cell r="EF28">
            <v>19</v>
          </cell>
          <cell r="EG28">
            <v>6</v>
          </cell>
          <cell r="EI28">
            <v>15</v>
          </cell>
          <cell r="EM28">
            <v>71</v>
          </cell>
          <cell r="EZ28">
            <v>40</v>
          </cell>
          <cell r="FB28">
            <v>2</v>
          </cell>
          <cell r="FC28">
            <v>5</v>
          </cell>
          <cell r="FD28">
            <v>11</v>
          </cell>
          <cell r="FE28">
            <v>2</v>
          </cell>
          <cell r="FF28">
            <v>13</v>
          </cell>
          <cell r="FG28">
            <v>2</v>
          </cell>
          <cell r="FI28">
            <v>3</v>
          </cell>
          <cell r="FM28">
            <v>29</v>
          </cell>
          <cell r="GB28">
            <v>6</v>
          </cell>
          <cell r="GC28">
            <v>3</v>
          </cell>
          <cell r="GD28">
            <v>14</v>
          </cell>
          <cell r="GE28">
            <v>6</v>
          </cell>
          <cell r="GF28">
            <v>25</v>
          </cell>
          <cell r="GG28">
            <v>13</v>
          </cell>
          <cell r="GI28">
            <v>10</v>
          </cell>
          <cell r="GM28">
            <v>58</v>
          </cell>
          <cell r="GP28">
            <v>5</v>
          </cell>
          <cell r="GZ28">
            <v>59</v>
          </cell>
          <cell r="HE28">
            <v>5</v>
          </cell>
          <cell r="ID28">
            <v>2</v>
          </cell>
          <cell r="IQ28">
            <v>1</v>
          </cell>
          <cell r="IS28">
            <v>2</v>
          </cell>
          <cell r="IV28">
            <v>2</v>
          </cell>
          <cell r="IZ28">
            <v>12</v>
          </cell>
          <cell r="JB28">
            <v>1</v>
          </cell>
          <cell r="JC28">
            <v>1</v>
          </cell>
          <cell r="JD28">
            <v>3</v>
          </cell>
          <cell r="JG28">
            <v>2</v>
          </cell>
          <cell r="JI28">
            <v>2</v>
          </cell>
          <cell r="JM28">
            <v>13</v>
          </cell>
          <cell r="KB28">
            <v>1</v>
          </cell>
          <cell r="KH28">
            <v>2</v>
          </cell>
          <cell r="KL28">
            <v>5</v>
          </cell>
          <cell r="KO28">
            <v>7</v>
          </cell>
          <cell r="KP28">
            <v>3</v>
          </cell>
          <cell r="KQ28">
            <v>8</v>
          </cell>
          <cell r="KR28">
            <v>4</v>
          </cell>
          <cell r="KS28">
            <v>12</v>
          </cell>
          <cell r="KV28">
            <v>1</v>
          </cell>
          <cell r="KZ28">
            <v>25</v>
          </cell>
          <cell r="LL28">
            <v>19</v>
          </cell>
          <cell r="LN28">
            <v>2</v>
          </cell>
          <cell r="LO28">
            <v>5</v>
          </cell>
          <cell r="LQ28">
            <v>4</v>
          </cell>
          <cell r="LR28">
            <v>1</v>
          </cell>
          <cell r="LT28">
            <v>2</v>
          </cell>
          <cell r="LX28">
            <v>9</v>
          </cell>
          <cell r="MV28">
            <v>27</v>
          </cell>
          <cell r="MY28">
            <v>3</v>
          </cell>
          <cell r="NI28">
            <v>13</v>
          </cell>
          <cell r="NR28">
            <v>30</v>
          </cell>
        </row>
      </sheetData>
      <sheetData sheetId="3" refreshError="1">
        <row r="28">
          <cell r="C28">
            <v>8</v>
          </cell>
          <cell r="D28">
            <v>13</v>
          </cell>
          <cell r="BG28">
            <v>8</v>
          </cell>
          <cell r="BI28">
            <v>1</v>
          </cell>
          <cell r="BJ28">
            <v>6</v>
          </cell>
          <cell r="BL28">
            <v>7</v>
          </cell>
          <cell r="CD28">
            <v>3</v>
          </cell>
          <cell r="CF28">
            <v>3</v>
          </cell>
          <cell r="CH28">
            <v>2</v>
          </cell>
          <cell r="CI28">
            <v>5</v>
          </cell>
          <cell r="CK28">
            <v>12</v>
          </cell>
          <cell r="CM28">
            <v>2</v>
          </cell>
          <cell r="CQ28">
            <v>1</v>
          </cell>
          <cell r="CZ28">
            <v>6</v>
          </cell>
          <cell r="DC28">
            <v>0</v>
          </cell>
          <cell r="DI28">
            <v>1</v>
          </cell>
          <cell r="DO28">
            <v>6</v>
          </cell>
          <cell r="DQ28">
            <v>6</v>
          </cell>
          <cell r="DS28">
            <v>3</v>
          </cell>
          <cell r="DU28">
            <v>4</v>
          </cell>
          <cell r="DY28">
            <v>2</v>
          </cell>
          <cell r="EL28">
            <v>4</v>
          </cell>
          <cell r="EN28">
            <v>10</v>
          </cell>
          <cell r="EP28">
            <v>9</v>
          </cell>
          <cell r="ER28">
            <v>9</v>
          </cell>
          <cell r="ET28">
            <v>7</v>
          </cell>
          <cell r="EX28">
            <v>4</v>
          </cell>
          <cell r="FM28">
            <v>7</v>
          </cell>
          <cell r="FO28">
            <v>1</v>
          </cell>
          <cell r="FP28">
            <v>6</v>
          </cell>
          <cell r="FQ28">
            <v>8</v>
          </cell>
          <cell r="FS28">
            <v>11</v>
          </cell>
          <cell r="FW28">
            <v>29</v>
          </cell>
          <cell r="GI28">
            <v>11</v>
          </cell>
          <cell r="GN28">
            <v>4</v>
          </cell>
          <cell r="GO28">
            <v>8</v>
          </cell>
          <cell r="HL28">
            <v>8</v>
          </cell>
          <cell r="HN28">
            <v>1</v>
          </cell>
          <cell r="HO28">
            <v>14</v>
          </cell>
          <cell r="HP28">
            <v>1</v>
          </cell>
          <cell r="HQ28">
            <v>6</v>
          </cell>
          <cell r="HS28">
            <v>17</v>
          </cell>
          <cell r="HW28">
            <v>0</v>
          </cell>
          <cell r="HY28">
            <v>18</v>
          </cell>
          <cell r="HZ28">
            <v>1</v>
          </cell>
          <cell r="IA28">
            <v>1</v>
          </cell>
          <cell r="IB28">
            <v>15</v>
          </cell>
          <cell r="ID28">
            <v>9</v>
          </cell>
          <cell r="IF28">
            <v>20</v>
          </cell>
          <cell r="IJ28">
            <v>2</v>
          </cell>
          <cell r="IY28">
            <v>0</v>
          </cell>
          <cell r="JO28">
            <v>8</v>
          </cell>
          <cell r="JS28">
            <v>1</v>
          </cell>
          <cell r="JV28">
            <v>30</v>
          </cell>
          <cell r="JW28">
            <v>3</v>
          </cell>
          <cell r="JX28">
            <v>7</v>
          </cell>
          <cell r="JY28">
            <v>7</v>
          </cell>
          <cell r="JZ28">
            <v>13</v>
          </cell>
          <cell r="KB28">
            <v>37</v>
          </cell>
          <cell r="KD28">
            <v>6</v>
          </cell>
          <cell r="KH28">
            <v>9</v>
          </cell>
          <cell r="KU28">
            <v>2</v>
          </cell>
          <cell r="KW28">
            <v>14</v>
          </cell>
          <cell r="KX28">
            <v>5</v>
          </cell>
          <cell r="KY28">
            <v>1</v>
          </cell>
          <cell r="KZ28">
            <v>8</v>
          </cell>
          <cell r="LB28">
            <v>10</v>
          </cell>
          <cell r="LD28">
            <v>7</v>
          </cell>
          <cell r="LH28">
            <v>7</v>
          </cell>
          <cell r="MF28">
            <v>9</v>
          </cell>
          <cell r="MI28">
            <v>1</v>
          </cell>
          <cell r="MJ28">
            <v>8</v>
          </cell>
          <cell r="MT28">
            <v>7</v>
          </cell>
          <cell r="ND28">
            <v>54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106"/>
  <sheetViews>
    <sheetView tabSelected="1" topLeftCell="A32" workbookViewId="0">
      <selection activeCell="A69" sqref="A33:E69"/>
    </sheetView>
  </sheetViews>
  <sheetFormatPr defaultRowHeight="15.75" x14ac:dyDescent="0.25"/>
  <cols>
    <col min="1" max="1" width="57.625" style="2" customWidth="1"/>
    <col min="2" max="2" width="17" style="2" customWidth="1"/>
    <col min="3" max="3" width="22.5" style="2" customWidth="1"/>
    <col min="4" max="4" width="14.5" style="17" customWidth="1"/>
    <col min="5" max="5" width="15.125" style="17" customWidth="1"/>
  </cols>
  <sheetData>
    <row r="3" spans="1:5" x14ac:dyDescent="0.25">
      <c r="A3" s="22" t="s">
        <v>55</v>
      </c>
      <c r="B3" s="23"/>
      <c r="C3" s="23"/>
      <c r="D3" s="23"/>
      <c r="E3" s="24"/>
    </row>
    <row r="4" spans="1:5" ht="15.75" customHeight="1" x14ac:dyDescent="0.25">
      <c r="A4" s="12" t="s">
        <v>0</v>
      </c>
      <c r="B4" s="12" t="s">
        <v>1</v>
      </c>
      <c r="C4" s="14" t="s">
        <v>43</v>
      </c>
      <c r="D4" s="18" t="s">
        <v>2</v>
      </c>
      <c r="E4" s="18" t="s">
        <v>3</v>
      </c>
    </row>
    <row r="5" spans="1:5" x14ac:dyDescent="0.25">
      <c r="A5" s="12"/>
      <c r="B5" s="12"/>
      <c r="C5" s="15"/>
      <c r="D5" s="18"/>
      <c r="E5" s="18"/>
    </row>
    <row r="6" spans="1:5" x14ac:dyDescent="0.25">
      <c r="A6" s="12"/>
      <c r="B6" s="12"/>
      <c r="C6" s="15"/>
      <c r="D6" s="18"/>
      <c r="E6" s="18"/>
    </row>
    <row r="7" spans="1:5" x14ac:dyDescent="0.25">
      <c r="A7" s="12"/>
      <c r="B7" s="12"/>
      <c r="C7" s="16"/>
      <c r="D7" s="18"/>
      <c r="E7" s="18"/>
    </row>
    <row r="8" spans="1:5" x14ac:dyDescent="0.25">
      <c r="A8" s="13" t="s">
        <v>4</v>
      </c>
      <c r="B8" s="13" t="s">
        <v>5</v>
      </c>
      <c r="C8" s="13" t="s">
        <v>6</v>
      </c>
      <c r="D8" s="19">
        <v>5</v>
      </c>
      <c r="E8" s="19">
        <v>14</v>
      </c>
    </row>
    <row r="9" spans="1:5" s="11" customFormat="1" ht="15" customHeight="1" x14ac:dyDescent="0.25">
      <c r="A9" s="7" t="s">
        <v>7</v>
      </c>
      <c r="B9" s="1"/>
      <c r="C9" s="10"/>
      <c r="D9" s="20"/>
      <c r="E9" s="20"/>
    </row>
    <row r="10" spans="1:5" s="11" customFormat="1" ht="15" customHeight="1" x14ac:dyDescent="0.25">
      <c r="A10" s="8" t="s">
        <v>8</v>
      </c>
      <c r="B10" s="3" t="s">
        <v>9</v>
      </c>
      <c r="C10" s="6" t="s">
        <v>44</v>
      </c>
      <c r="D10" s="21">
        <f>[1]держзамовлення!$ID$28+[1]ден.комерц!$IY$28</f>
        <v>2</v>
      </c>
      <c r="E10" s="21"/>
    </row>
    <row r="11" spans="1:5" s="11" customFormat="1" ht="15" customHeight="1" x14ac:dyDescent="0.25">
      <c r="A11" s="8" t="s">
        <v>10</v>
      </c>
      <c r="B11" s="3" t="s">
        <v>9</v>
      </c>
      <c r="C11" s="6" t="s">
        <v>45</v>
      </c>
      <c r="D11" s="21">
        <f>[1]ден.комерц!$KX$28</f>
        <v>5</v>
      </c>
      <c r="E11" s="21"/>
    </row>
    <row r="12" spans="1:5" s="11" customFormat="1" ht="15" customHeight="1" x14ac:dyDescent="0.25">
      <c r="A12" s="8" t="s">
        <v>12</v>
      </c>
      <c r="B12" s="3" t="s">
        <v>9</v>
      </c>
      <c r="C12" s="6" t="s">
        <v>46</v>
      </c>
      <c r="D12" s="21">
        <f>[1]ден.комерц!$JW$28+[1]ден.комерц!$JX$28+[1]держзамовлення!$KP$28</f>
        <v>13</v>
      </c>
      <c r="E12" s="21"/>
    </row>
    <row r="13" spans="1:5" s="11" customFormat="1" ht="15" customHeight="1" x14ac:dyDescent="0.25">
      <c r="A13" s="8" t="s">
        <v>14</v>
      </c>
      <c r="B13" s="3" t="s">
        <v>9</v>
      </c>
      <c r="C13" s="6" t="s">
        <v>47</v>
      </c>
      <c r="D13" s="21">
        <f>[1]ден.комерц!$GN$28+[1]ден.комерц!$GO$28+[1]держзамовлення!$HE$28</f>
        <v>17</v>
      </c>
      <c r="E13" s="21"/>
    </row>
    <row r="14" spans="1:5" s="11" customFormat="1" ht="15" customHeight="1" x14ac:dyDescent="0.25">
      <c r="A14" s="8" t="s">
        <v>16</v>
      </c>
      <c r="B14" s="3" t="s">
        <v>9</v>
      </c>
      <c r="C14" s="6" t="s">
        <v>48</v>
      </c>
      <c r="D14" s="21">
        <f>[1]ден.комерц!$MI$28+[1]ден.комерц!$MJ$28+[1]держзамовлення!$MY$28</f>
        <v>12</v>
      </c>
      <c r="E14" s="21"/>
    </row>
    <row r="15" spans="1:5" s="11" customFormat="1" ht="15" customHeight="1" x14ac:dyDescent="0.25">
      <c r="A15" s="9" t="s">
        <v>18</v>
      </c>
      <c r="B15" s="3" t="s">
        <v>9</v>
      </c>
      <c r="C15" s="6" t="s">
        <v>19</v>
      </c>
      <c r="D15" s="21">
        <f>[1]ден.комерц!$BI$28+[1]держзамовлення!$BR$28</f>
        <v>6</v>
      </c>
      <c r="E15" s="21"/>
    </row>
    <row r="16" spans="1:5" s="11" customFormat="1" ht="15" customHeight="1" x14ac:dyDescent="0.25">
      <c r="A16" s="8" t="s">
        <v>20</v>
      </c>
      <c r="B16" s="3" t="s">
        <v>9</v>
      </c>
      <c r="C16" s="4">
        <v>101</v>
      </c>
      <c r="D16" s="21">
        <f>[1]ден.комерц!$CH$28+[1]держзамовлення!$CU$28</f>
        <v>7</v>
      </c>
      <c r="E16" s="21"/>
    </row>
    <row r="17" spans="1:5" s="11" customFormat="1" ht="15" customHeight="1" x14ac:dyDescent="0.25">
      <c r="A17" s="9" t="s">
        <v>21</v>
      </c>
      <c r="B17" s="3" t="s">
        <v>9</v>
      </c>
      <c r="C17" s="4">
        <v>181</v>
      </c>
      <c r="D17" s="21">
        <f>[1]держзамовлення!$GC$28</f>
        <v>3</v>
      </c>
      <c r="E17" s="21"/>
    </row>
    <row r="18" spans="1:5" s="11" customFormat="1" ht="15" customHeight="1" x14ac:dyDescent="0.25">
      <c r="A18" s="9" t="s">
        <v>22</v>
      </c>
      <c r="B18" s="3" t="s">
        <v>9</v>
      </c>
      <c r="C18" s="4">
        <v>193</v>
      </c>
      <c r="D18" s="21">
        <f>[1]держзамовлення!$FC$28</f>
        <v>5</v>
      </c>
      <c r="E18" s="21"/>
    </row>
    <row r="19" spans="1:5" s="11" customFormat="1" ht="15" customHeight="1" x14ac:dyDescent="0.25">
      <c r="A19" s="9" t="s">
        <v>23</v>
      </c>
      <c r="B19" s="3" t="s">
        <v>9</v>
      </c>
      <c r="C19" s="4">
        <v>201</v>
      </c>
      <c r="D19" s="21">
        <f>[1]держзамовлення!$D$28++[1]ден.комерц!$D$28</f>
        <v>19</v>
      </c>
      <c r="E19" s="21"/>
    </row>
    <row r="20" spans="1:5" s="11" customFormat="1" ht="15" customHeight="1" x14ac:dyDescent="0.25">
      <c r="A20" s="8" t="s">
        <v>24</v>
      </c>
      <c r="B20" s="3" t="s">
        <v>9</v>
      </c>
      <c r="C20" s="4">
        <v>203</v>
      </c>
      <c r="D20" s="21">
        <f>[1]держзамовлення!$BE$28</f>
        <v>4</v>
      </c>
      <c r="E20" s="21"/>
    </row>
    <row r="21" spans="1:5" s="11" customFormat="1" ht="15" customHeight="1" x14ac:dyDescent="0.25">
      <c r="A21" s="8" t="s">
        <v>25</v>
      </c>
      <c r="B21" s="3" t="s">
        <v>9</v>
      </c>
      <c r="C21" s="4">
        <v>205</v>
      </c>
      <c r="D21" s="21">
        <f>[1]держзамовлення!$EC$28</f>
        <v>4</v>
      </c>
      <c r="E21" s="21"/>
    </row>
    <row r="22" spans="1:5" s="11" customFormat="1" ht="15" customHeight="1" x14ac:dyDescent="0.25">
      <c r="A22" s="9" t="s">
        <v>26</v>
      </c>
      <c r="B22" s="3" t="s">
        <v>9</v>
      </c>
      <c r="C22" s="4">
        <v>206</v>
      </c>
      <c r="D22" s="21">
        <v>3</v>
      </c>
      <c r="E22" s="21"/>
    </row>
    <row r="23" spans="1:5" s="11" customFormat="1" ht="15" customHeight="1" x14ac:dyDescent="0.25">
      <c r="A23" s="8" t="s">
        <v>27</v>
      </c>
      <c r="B23" s="3" t="s">
        <v>9</v>
      </c>
      <c r="C23" s="4">
        <v>208</v>
      </c>
      <c r="D23" s="21">
        <f>[1]держзамовлення!$GP$28</f>
        <v>5</v>
      </c>
      <c r="E23" s="21"/>
    </row>
    <row r="24" spans="1:5" s="11" customFormat="1" ht="15" customHeight="1" x14ac:dyDescent="0.25">
      <c r="A24" s="8" t="s">
        <v>28</v>
      </c>
      <c r="B24" s="3" t="s">
        <v>9</v>
      </c>
      <c r="C24" s="4">
        <v>241</v>
      </c>
      <c r="D24" s="21">
        <f>[1]держзамовлення!$JD$28+[1]ден.комерц!$IA$28</f>
        <v>4</v>
      </c>
      <c r="E24" s="21"/>
    </row>
    <row r="25" spans="1:5" s="11" customFormat="1" ht="15" customHeight="1" x14ac:dyDescent="0.25">
      <c r="A25" s="8" t="s">
        <v>29</v>
      </c>
      <c r="B25" s="3" t="s">
        <v>9</v>
      </c>
      <c r="C25" s="4">
        <v>242</v>
      </c>
      <c r="D25" s="21">
        <f>[1]держзамовлення!$IQ$28+[1]ден.комерц!$HN$28</f>
        <v>2</v>
      </c>
      <c r="E25" s="21"/>
    </row>
    <row r="26" spans="1:5" s="11" customFormat="1" ht="15" customHeight="1" x14ac:dyDescent="0.25">
      <c r="A26" s="9" t="s">
        <v>30</v>
      </c>
      <c r="B26" s="3" t="s">
        <v>9</v>
      </c>
      <c r="C26" s="4">
        <v>281</v>
      </c>
      <c r="D26" s="21">
        <f>[1]держзамовлення!$KB$28</f>
        <v>1</v>
      </c>
      <c r="E26" s="21"/>
    </row>
    <row r="27" spans="1:5" s="11" customFormat="1" ht="15" customHeight="1" x14ac:dyDescent="0.25">
      <c r="A27" s="8" t="s">
        <v>10</v>
      </c>
      <c r="B27" s="3" t="s">
        <v>31</v>
      </c>
      <c r="C27" s="6" t="s">
        <v>45</v>
      </c>
      <c r="D27" s="21">
        <f>[1]держзамовлення!$LN$28+[1]держзамовлення!$LO$28+[1]держзамовлення!$LQ$28+[1]держзамовлення!$LR$28+[1]держзамовлення!$LT$28+[1]ден.комерц!$KW$28+[1]ден.комерц!$KY$28+[1]ден.комерц!$KZ$28+[1]ден.комерц!$LB$28+[1]ден.комерц!$LD$28</f>
        <v>54</v>
      </c>
      <c r="E27" s="21">
        <v>10</v>
      </c>
    </row>
    <row r="28" spans="1:5" s="11" customFormat="1" ht="15" customHeight="1" x14ac:dyDescent="0.25">
      <c r="A28" s="8" t="s">
        <v>12</v>
      </c>
      <c r="B28" s="3" t="s">
        <v>31</v>
      </c>
      <c r="C28" s="6" t="s">
        <v>46</v>
      </c>
      <c r="D28" s="21">
        <f>[1]держзамовлення!$KO$28+[1]держзамовлення!$KQ$28+[1]держзамовлення!$KR$28+[1]держзамовлення!$KS$28+[1]держзамовлення!$KV$28+[1]ден.комерц!$JV$28+[1]ден.комерц!$JY$28+[1]ден.комерц!$JZ$28+[1]ден.комерц!$KB$28+[1]ден.комерц!$KD$28</f>
        <v>125</v>
      </c>
      <c r="E28" s="21">
        <v>176</v>
      </c>
    </row>
    <row r="29" spans="1:5" s="11" customFormat="1" ht="15" customHeight="1" x14ac:dyDescent="0.25">
      <c r="A29" s="9" t="s">
        <v>32</v>
      </c>
      <c r="B29" s="3" t="s">
        <v>31</v>
      </c>
      <c r="C29" s="6" t="s">
        <v>49</v>
      </c>
      <c r="D29" s="21">
        <v>114</v>
      </c>
      <c r="E29" s="21">
        <v>69</v>
      </c>
    </row>
    <row r="30" spans="1:5" s="11" customFormat="1" ht="15" customHeight="1" x14ac:dyDescent="0.25">
      <c r="A30" s="8" t="s">
        <v>14</v>
      </c>
      <c r="B30" s="3" t="s">
        <v>31</v>
      </c>
      <c r="C30" s="6" t="s">
        <v>47</v>
      </c>
      <c r="D30" s="21">
        <v>106</v>
      </c>
      <c r="E30" s="21">
        <v>69</v>
      </c>
    </row>
    <row r="31" spans="1:5" s="11" customFormat="1" ht="15" customHeight="1" x14ac:dyDescent="0.25">
      <c r="A31" s="8" t="s">
        <v>16</v>
      </c>
      <c r="B31" s="3" t="s">
        <v>31</v>
      </c>
      <c r="C31" s="6" t="s">
        <v>48</v>
      </c>
      <c r="D31" s="21">
        <v>53</v>
      </c>
      <c r="E31" s="21">
        <v>46</v>
      </c>
    </row>
    <row r="32" spans="1:5" s="11" customFormat="1" ht="15" customHeight="1" x14ac:dyDescent="0.25">
      <c r="A32" s="9" t="s">
        <v>34</v>
      </c>
      <c r="B32" s="3" t="s">
        <v>31</v>
      </c>
      <c r="C32" s="6" t="s">
        <v>50</v>
      </c>
      <c r="D32" s="21">
        <v>94</v>
      </c>
      <c r="E32" s="21">
        <v>21</v>
      </c>
    </row>
    <row r="33" spans="1:5" s="11" customFormat="1" ht="15" customHeight="1" x14ac:dyDescent="0.25">
      <c r="A33" s="8" t="s">
        <v>36</v>
      </c>
      <c r="B33" s="3" t="s">
        <v>31</v>
      </c>
      <c r="C33" s="6" t="s">
        <v>51</v>
      </c>
      <c r="D33" s="21">
        <f>[1]держзамовлення!$BQ$28+[1]держзамовлення!$BT$28+[1]ден.комерц!$BG$28+[1]ден.комерц!$BJ$28+[1]ден.комерц!$BL$28</f>
        <v>35</v>
      </c>
      <c r="E33" s="21"/>
    </row>
    <row r="34" spans="1:5" s="11" customFormat="1" ht="15" customHeight="1" x14ac:dyDescent="0.25">
      <c r="A34" s="8" t="s">
        <v>20</v>
      </c>
      <c r="B34" s="3" t="s">
        <v>31</v>
      </c>
      <c r="C34" s="4">
        <v>101</v>
      </c>
      <c r="D34" s="21">
        <f>[1]держзамовлення!$CS$28+[1]держзамовлення!$CT$28+[1]держзамовлення!$CV$28+[1]держзамовлення!$CW$28+[1]держзамовлення!$CX$28+[1]держзамовлення!$CZ$28+[1]ден.комерц!$CF$28+[1]ден.комерц!$CI$28+[1]ден.комерц!$CK$28+[1]ден.комерц!$CM$28</f>
        <v>39</v>
      </c>
      <c r="E34" s="21">
        <v>7</v>
      </c>
    </row>
    <row r="35" spans="1:5" s="11" customFormat="1" ht="15" customHeight="1" x14ac:dyDescent="0.25">
      <c r="A35" s="8" t="s">
        <v>37</v>
      </c>
      <c r="B35" s="3" t="s">
        <v>31</v>
      </c>
      <c r="C35" s="4">
        <v>103</v>
      </c>
      <c r="D35" s="21">
        <f>[1]держзамовлення!$DV$28+[1]ден.комерц!$DI$28</f>
        <v>6</v>
      </c>
      <c r="E35" s="21"/>
    </row>
    <row r="36" spans="1:5" s="11" customFormat="1" ht="15" customHeight="1" x14ac:dyDescent="0.25">
      <c r="A36" s="8" t="s">
        <v>53</v>
      </c>
      <c r="B36" s="3" t="s">
        <v>31</v>
      </c>
      <c r="C36" s="4">
        <v>122</v>
      </c>
      <c r="D36" s="21">
        <f>[1]держзамовлення!$NR$28+[1]ден.комерц!$ND$28</f>
        <v>84</v>
      </c>
      <c r="E36" s="21">
        <v>6</v>
      </c>
    </row>
    <row r="37" spans="1:5" s="11" customFormat="1" ht="15" customHeight="1" x14ac:dyDescent="0.25">
      <c r="A37" s="9" t="s">
        <v>38</v>
      </c>
      <c r="B37" s="3" t="s">
        <v>31</v>
      </c>
      <c r="C37" s="4">
        <v>181</v>
      </c>
      <c r="D37" s="21">
        <f>[1]держзамовлення!$GB$28+[1]держзамовлення!$GD$28+[1]держзамовлення!$GE$28+[1]держзамовлення!$GF$28+[1]держзамовлення!$GG$28+[1]держзамовлення!$GI$28+[1]ден.комерц!$FM$28+[1]ден.комерц!$FO$28+[1]ден.комерц!$FP$28+[1]ден.комерц!$FQ$28+[1]ден.комерц!$FS$28</f>
        <v>107</v>
      </c>
      <c r="E37" s="21">
        <v>55</v>
      </c>
    </row>
    <row r="38" spans="1:5" s="11" customFormat="1" ht="15" customHeight="1" x14ac:dyDescent="0.25">
      <c r="A38" s="9" t="s">
        <v>39</v>
      </c>
      <c r="B38" s="3" t="s">
        <v>31</v>
      </c>
      <c r="C38" s="4">
        <v>183</v>
      </c>
      <c r="D38" s="21">
        <f>[1]держзамовлення!$DM$28+[1]ден.комерц!$CZ$28</f>
        <v>21</v>
      </c>
      <c r="E38" s="21"/>
    </row>
    <row r="39" spans="1:5" s="11" customFormat="1" ht="15" customHeight="1" x14ac:dyDescent="0.25">
      <c r="A39" s="9" t="s">
        <v>52</v>
      </c>
      <c r="B39" s="3" t="s">
        <v>31</v>
      </c>
      <c r="C39" s="4">
        <v>193</v>
      </c>
      <c r="D39" s="21">
        <f>[1]держзамовлення!$FB$28+[1]держзамовлення!$FD$28+[1]держзамовлення!$FE$28+[1]держзамовлення!$FF$28+[1]держзамовлення!$FG$28+[1]держзамовлення!$FI$28+[1]ден.комерц!$EN$28+[1]ден.комерц!$EP$28+[1]ден.комерц!$ER$28+[1]ден.комерц!$ET$28</f>
        <v>68</v>
      </c>
      <c r="E39" s="21"/>
    </row>
    <row r="40" spans="1:5" s="11" customFormat="1" ht="15" customHeight="1" x14ac:dyDescent="0.25">
      <c r="A40" s="8" t="s">
        <v>23</v>
      </c>
      <c r="B40" s="3" t="s">
        <v>31</v>
      </c>
      <c r="C40" s="4">
        <v>201</v>
      </c>
      <c r="D40" s="21">
        <v>371</v>
      </c>
      <c r="E40" s="21">
        <v>140</v>
      </c>
    </row>
    <row r="41" spans="1:5" s="11" customFormat="1" ht="15" customHeight="1" x14ac:dyDescent="0.25">
      <c r="A41" s="8" t="s">
        <v>40</v>
      </c>
      <c r="B41" s="3" t="s">
        <v>31</v>
      </c>
      <c r="C41" s="4">
        <v>202</v>
      </c>
      <c r="D41" s="21">
        <v>59</v>
      </c>
      <c r="E41" s="21"/>
    </row>
    <row r="42" spans="1:5" s="11" customFormat="1" ht="15" customHeight="1" x14ac:dyDescent="0.25">
      <c r="A42" s="8" t="s">
        <v>24</v>
      </c>
      <c r="B42" s="3" t="s">
        <v>31</v>
      </c>
      <c r="C42" s="4">
        <v>203</v>
      </c>
      <c r="D42" s="21">
        <v>79</v>
      </c>
      <c r="E42" s="21">
        <v>27</v>
      </c>
    </row>
    <row r="43" spans="1:5" s="11" customFormat="1" ht="15" customHeight="1" x14ac:dyDescent="0.25">
      <c r="A43" s="8" t="s">
        <v>25</v>
      </c>
      <c r="B43" s="3" t="s">
        <v>31</v>
      </c>
      <c r="C43" s="4">
        <v>205</v>
      </c>
      <c r="D43" s="21">
        <f>[1]держзамовлення!$EB$28+[1]держзамовлення!$ED$28+[1]держзамовлення!$EE$28+[1]держзамовлення!$EF$28+[1]держзамовлення!$EG$28+[1]держзамовлення!$EI$28+[1]ден.комерц!$DO$28+[1]ден.комерц!$DQ$28+[1]ден.комерц!$DS$28+[1]ден.комерц!$DU$28</f>
        <v>76</v>
      </c>
      <c r="E43" s="21">
        <v>48</v>
      </c>
    </row>
    <row r="44" spans="1:5" s="11" customFormat="1" ht="15" customHeight="1" x14ac:dyDescent="0.25">
      <c r="A44" s="9" t="s">
        <v>26</v>
      </c>
      <c r="B44" s="3" t="s">
        <v>31</v>
      </c>
      <c r="C44" s="4">
        <v>206</v>
      </c>
      <c r="D44" s="21">
        <v>73</v>
      </c>
      <c r="E44" s="21">
        <v>24</v>
      </c>
    </row>
    <row r="45" spans="1:5" s="11" customFormat="1" ht="15" customHeight="1" x14ac:dyDescent="0.25">
      <c r="A45" s="8" t="s">
        <v>27</v>
      </c>
      <c r="B45" s="3" t="s">
        <v>31</v>
      </c>
      <c r="C45" s="4">
        <v>208</v>
      </c>
      <c r="D45" s="21">
        <v>139</v>
      </c>
      <c r="E45" s="21">
        <v>58</v>
      </c>
    </row>
    <row r="46" spans="1:5" s="11" customFormat="1" ht="15" customHeight="1" x14ac:dyDescent="0.25">
      <c r="A46" s="9" t="s">
        <v>28</v>
      </c>
      <c r="B46" s="3" t="s">
        <v>31</v>
      </c>
      <c r="C46" s="4">
        <v>241</v>
      </c>
      <c r="D46" s="21">
        <f>[1]держзамовлення!$JB$28+[1]держзамовлення!$JC$28+[1]держзамовлення!$JG$28+[1]держзамовлення!$JI$28+[1]ден.комерц!$HY$28+[1]ден.комерц!$HZ$28+[1]ден.комерц!$IB$28+[1]ден.комерц!$ID$28+[1]ден.комерц!$IF$28</f>
        <v>69</v>
      </c>
      <c r="E46" s="21"/>
    </row>
    <row r="47" spans="1:5" s="11" customFormat="1" ht="15" customHeight="1" x14ac:dyDescent="0.25">
      <c r="A47" s="8" t="s">
        <v>29</v>
      </c>
      <c r="B47" s="3" t="s">
        <v>31</v>
      </c>
      <c r="C47" s="4">
        <v>242</v>
      </c>
      <c r="D47" s="21">
        <f>[1]держзамовлення!$IS$28+[1]держзамовлення!$IV$28+[1]ден.комерц!$HL$28+[1]ден.комерц!$HO$28+[1]ден.комерц!$HP$28+[1]ден.комерц!$HQ$28+[1]ден.комерц!$HS$28</f>
        <v>50</v>
      </c>
      <c r="E47" s="21"/>
    </row>
    <row r="48" spans="1:5" s="11" customFormat="1" ht="15" customHeight="1" x14ac:dyDescent="0.25">
      <c r="A48" s="9" t="s">
        <v>30</v>
      </c>
      <c r="B48" s="3" t="s">
        <v>31</v>
      </c>
      <c r="C48" s="4">
        <v>281</v>
      </c>
      <c r="D48" s="21">
        <f>[1]держзамовлення!$KH$28+[1]ден.комерц!$JO$28</f>
        <v>10</v>
      </c>
      <c r="E48" s="21"/>
    </row>
    <row r="49" spans="1:5" s="11" customFormat="1" ht="15" customHeight="1" x14ac:dyDescent="0.25">
      <c r="A49" s="8" t="s">
        <v>10</v>
      </c>
      <c r="B49" s="3" t="s">
        <v>41</v>
      </c>
      <c r="C49" s="4" t="s">
        <v>11</v>
      </c>
      <c r="D49" s="21">
        <f>[1]держзамовлення!$LX$28+[1]ден.комерц!$LH$28</f>
        <v>16</v>
      </c>
      <c r="E49" s="21">
        <v>5</v>
      </c>
    </row>
    <row r="50" spans="1:5" s="11" customFormat="1" ht="15" customHeight="1" x14ac:dyDescent="0.25">
      <c r="A50" s="8" t="s">
        <v>12</v>
      </c>
      <c r="B50" s="3" t="s">
        <v>41</v>
      </c>
      <c r="C50" s="4" t="s">
        <v>13</v>
      </c>
      <c r="D50" s="21">
        <f>[1]держзамовлення!$KZ$28+[1]ден.комерц!$KH$28</f>
        <v>34</v>
      </c>
      <c r="E50" s="21">
        <v>24</v>
      </c>
    </row>
    <row r="51" spans="1:5" s="11" customFormat="1" ht="15" customHeight="1" x14ac:dyDescent="0.25">
      <c r="A51" s="9" t="s">
        <v>32</v>
      </c>
      <c r="B51" s="3" t="s">
        <v>41</v>
      </c>
      <c r="C51" s="4" t="s">
        <v>33</v>
      </c>
      <c r="D51" s="21">
        <f>[1]держзамовлення!$MV$28+[1]ден.комерц!$MF$28</f>
        <v>36</v>
      </c>
      <c r="E51" s="21">
        <v>24</v>
      </c>
    </row>
    <row r="52" spans="1:5" s="11" customFormat="1" ht="15" customHeight="1" x14ac:dyDescent="0.25">
      <c r="A52" s="8" t="s">
        <v>14</v>
      </c>
      <c r="B52" s="3" t="s">
        <v>41</v>
      </c>
      <c r="C52" s="4" t="s">
        <v>15</v>
      </c>
      <c r="D52" s="21">
        <v>52</v>
      </c>
      <c r="E52" s="21">
        <v>45</v>
      </c>
    </row>
    <row r="53" spans="1:5" s="11" customFormat="1" ht="15" customHeight="1" x14ac:dyDescent="0.25">
      <c r="A53" s="8" t="s">
        <v>16</v>
      </c>
      <c r="B53" s="3" t="s">
        <v>41</v>
      </c>
      <c r="C53" s="4" t="s">
        <v>17</v>
      </c>
      <c r="D53" s="21">
        <f>[1]держзамовлення!$NI$28+[1]ден.комерц!$MT$28</f>
        <v>20</v>
      </c>
      <c r="E53" s="21"/>
    </row>
    <row r="54" spans="1:5" s="11" customFormat="1" ht="15" customHeight="1" x14ac:dyDescent="0.25">
      <c r="A54" s="9" t="s">
        <v>34</v>
      </c>
      <c r="B54" s="3" t="s">
        <v>41</v>
      </c>
      <c r="C54" s="4" t="s">
        <v>35</v>
      </c>
      <c r="D54" s="21">
        <f>[1]держзамовлення!$LL$28+[1]ден.комерц!$KU$28</f>
        <v>21</v>
      </c>
      <c r="E54" s="21">
        <v>4</v>
      </c>
    </row>
    <row r="55" spans="1:5" s="11" customFormat="1" ht="15" customHeight="1" x14ac:dyDescent="0.25">
      <c r="A55" s="8" t="s">
        <v>20</v>
      </c>
      <c r="B55" s="3" t="s">
        <v>41</v>
      </c>
      <c r="C55" s="4">
        <v>101</v>
      </c>
      <c r="D55" s="21">
        <f>[1]держзамовлення!$DD$28+[1]ден.комерц!$CQ$28</f>
        <v>18</v>
      </c>
      <c r="E55" s="21">
        <v>14</v>
      </c>
    </row>
    <row r="56" spans="1:5" s="11" customFormat="1" ht="15" customHeight="1" x14ac:dyDescent="0.25">
      <c r="A56" s="9" t="s">
        <v>21</v>
      </c>
      <c r="B56" s="3" t="s">
        <v>41</v>
      </c>
      <c r="C56" s="4">
        <v>181</v>
      </c>
      <c r="D56" s="21">
        <f>[1]держзамовлення!$GM$28+[1]ден.комерц!$FW$28</f>
        <v>87</v>
      </c>
      <c r="E56" s="21">
        <v>19</v>
      </c>
    </row>
    <row r="57" spans="1:5" s="11" customFormat="1" ht="15" customHeight="1" x14ac:dyDescent="0.25">
      <c r="A57" s="9" t="s">
        <v>39</v>
      </c>
      <c r="B57" s="3" t="s">
        <v>41</v>
      </c>
      <c r="C57" s="4">
        <v>183</v>
      </c>
      <c r="D57" s="21">
        <f>[1]держзамовлення!$DP$28+[1]ден.комерц!$DC$28</f>
        <v>19</v>
      </c>
      <c r="E57" s="21"/>
    </row>
    <row r="58" spans="1:5" s="11" customFormat="1" ht="15" customHeight="1" x14ac:dyDescent="0.25">
      <c r="A58" s="8" t="s">
        <v>42</v>
      </c>
      <c r="B58" s="3" t="s">
        <v>41</v>
      </c>
      <c r="C58" s="4">
        <v>193</v>
      </c>
      <c r="D58" s="21">
        <f>[1]держзамовлення!$FM$28+[1]ден.комерц!$EX$28</f>
        <v>33</v>
      </c>
      <c r="E58" s="21">
        <v>14</v>
      </c>
    </row>
    <row r="59" spans="1:5" s="11" customFormat="1" ht="15" customHeight="1" x14ac:dyDescent="0.25">
      <c r="A59" s="8" t="s">
        <v>23</v>
      </c>
      <c r="B59" s="3" t="s">
        <v>41</v>
      </c>
      <c r="C59" s="4">
        <v>201</v>
      </c>
      <c r="D59" s="21">
        <v>266</v>
      </c>
      <c r="E59" s="21">
        <v>149</v>
      </c>
    </row>
    <row r="60" spans="1:5" s="11" customFormat="1" ht="15" customHeight="1" x14ac:dyDescent="0.25">
      <c r="A60" s="8" t="s">
        <v>40</v>
      </c>
      <c r="B60" s="3" t="s">
        <v>41</v>
      </c>
      <c r="C60" s="4">
        <v>202</v>
      </c>
      <c r="D60" s="21">
        <f>[1]держзамовлення!$CQ$28+[1]ден.комерц!$CD$28</f>
        <v>63</v>
      </c>
      <c r="E60" s="21">
        <v>19</v>
      </c>
    </row>
    <row r="61" spans="1:5" s="11" customFormat="1" ht="15" customHeight="1" x14ac:dyDescent="0.25">
      <c r="A61" s="8" t="s">
        <v>24</v>
      </c>
      <c r="B61" s="3" t="s">
        <v>41</v>
      </c>
      <c r="C61" s="4">
        <v>203</v>
      </c>
      <c r="D61" s="21">
        <v>120</v>
      </c>
      <c r="E61" s="21">
        <v>34</v>
      </c>
    </row>
    <row r="62" spans="1:5" s="11" customFormat="1" ht="15" customHeight="1" x14ac:dyDescent="0.25">
      <c r="A62" s="8" t="s">
        <v>25</v>
      </c>
      <c r="B62" s="3" t="s">
        <v>41</v>
      </c>
      <c r="C62" s="4">
        <v>205</v>
      </c>
      <c r="D62" s="21">
        <f>[1]держзамовлення!$EM$28+[1]ден.комерц!$DY$28</f>
        <v>73</v>
      </c>
      <c r="E62" s="21">
        <v>66</v>
      </c>
    </row>
    <row r="63" spans="1:5" s="11" customFormat="1" ht="15" customHeight="1" x14ac:dyDescent="0.25">
      <c r="A63" s="8" t="s">
        <v>26</v>
      </c>
      <c r="B63" s="3" t="s">
        <v>41</v>
      </c>
      <c r="C63" s="4">
        <v>206</v>
      </c>
      <c r="D63" s="21">
        <f>[1]держзамовлення!$EZ$28+[1]ден.комерц!$EL$28</f>
        <v>44</v>
      </c>
      <c r="E63" s="21">
        <v>21</v>
      </c>
    </row>
    <row r="64" spans="1:5" s="11" customFormat="1" ht="15" customHeight="1" x14ac:dyDescent="0.25">
      <c r="A64" s="8" t="s">
        <v>27</v>
      </c>
      <c r="B64" s="3" t="s">
        <v>41</v>
      </c>
      <c r="C64" s="4">
        <v>208</v>
      </c>
      <c r="D64" s="21">
        <f>[1]держзамовлення!$GZ$28+[1]ден.комерц!$GI$28</f>
        <v>70</v>
      </c>
      <c r="E64" s="21">
        <v>29</v>
      </c>
    </row>
    <row r="65" spans="1:5" s="11" customFormat="1" ht="15" customHeight="1" x14ac:dyDescent="0.25">
      <c r="A65" s="8" t="s">
        <v>28</v>
      </c>
      <c r="B65" s="3" t="s">
        <v>41</v>
      </c>
      <c r="C65" s="4">
        <v>241</v>
      </c>
      <c r="D65" s="21">
        <f>[1]держзамовлення!$JM$28+[1]ден.комерц!$IJ$28</f>
        <v>15</v>
      </c>
      <c r="E65" s="21">
        <v>7</v>
      </c>
    </row>
    <row r="66" spans="1:5" s="11" customFormat="1" ht="15" customHeight="1" x14ac:dyDescent="0.25">
      <c r="A66" s="8" t="s">
        <v>29</v>
      </c>
      <c r="B66" s="3" t="s">
        <v>41</v>
      </c>
      <c r="C66" s="4">
        <v>242</v>
      </c>
      <c r="D66" s="21">
        <f>[1]держзамовлення!$IZ$28+[1]ден.комерц!$HW$28</f>
        <v>12</v>
      </c>
      <c r="E66" s="21">
        <v>6</v>
      </c>
    </row>
    <row r="67" spans="1:5" s="11" customFormat="1" ht="15" customHeight="1" x14ac:dyDescent="0.25">
      <c r="A67" s="9" t="s">
        <v>30</v>
      </c>
      <c r="B67" s="3" t="s">
        <v>41</v>
      </c>
      <c r="C67" s="4">
        <v>281</v>
      </c>
      <c r="D67" s="21">
        <f>[1]держзамовлення!$KL$28+[1]ден.комерц!$JS$28</f>
        <v>6</v>
      </c>
      <c r="E67" s="21">
        <v>17</v>
      </c>
    </row>
    <row r="68" spans="1:5" x14ac:dyDescent="0.25">
      <c r="C68" s="5"/>
    </row>
    <row r="69" spans="1:5" x14ac:dyDescent="0.25">
      <c r="A69" s="25" t="s">
        <v>54</v>
      </c>
      <c r="C69" s="5"/>
    </row>
    <row r="70" spans="1:5" x14ac:dyDescent="0.25">
      <c r="C70" s="5"/>
    </row>
    <row r="71" spans="1:5" x14ac:dyDescent="0.25">
      <c r="C71" s="5"/>
    </row>
    <row r="72" spans="1:5" x14ac:dyDescent="0.25">
      <c r="C72" s="5"/>
    </row>
    <row r="73" spans="1:5" x14ac:dyDescent="0.25">
      <c r="C73" s="5"/>
    </row>
    <row r="74" spans="1:5" x14ac:dyDescent="0.25">
      <c r="C74" s="5"/>
    </row>
    <row r="75" spans="1:5" x14ac:dyDescent="0.25">
      <c r="C75" s="5"/>
    </row>
    <row r="76" spans="1:5" x14ac:dyDescent="0.25">
      <c r="C76" s="5"/>
    </row>
    <row r="77" spans="1:5" x14ac:dyDescent="0.25">
      <c r="C77" s="5"/>
    </row>
    <row r="78" spans="1:5" x14ac:dyDescent="0.25">
      <c r="C78" s="5"/>
    </row>
    <row r="79" spans="1:5" x14ac:dyDescent="0.25">
      <c r="C79" s="5"/>
    </row>
    <row r="80" spans="1:5" x14ac:dyDescent="0.25">
      <c r="C80" s="5"/>
    </row>
    <row r="81" spans="3:3" x14ac:dyDescent="0.25">
      <c r="C81" s="5"/>
    </row>
    <row r="82" spans="3:3" x14ac:dyDescent="0.25">
      <c r="C82" s="5"/>
    </row>
    <row r="83" spans="3:3" x14ac:dyDescent="0.25">
      <c r="C83" s="5"/>
    </row>
    <row r="84" spans="3:3" x14ac:dyDescent="0.25">
      <c r="C84" s="5"/>
    </row>
    <row r="85" spans="3:3" x14ac:dyDescent="0.25">
      <c r="C85" s="5"/>
    </row>
    <row r="86" spans="3:3" x14ac:dyDescent="0.25">
      <c r="C86" s="5"/>
    </row>
    <row r="87" spans="3:3" x14ac:dyDescent="0.25">
      <c r="C87" s="5"/>
    </row>
    <row r="88" spans="3:3" x14ac:dyDescent="0.25">
      <c r="C88" s="5"/>
    </row>
    <row r="89" spans="3:3" x14ac:dyDescent="0.25">
      <c r="C89" s="5"/>
    </row>
    <row r="90" spans="3:3" x14ac:dyDescent="0.25">
      <c r="C90" s="5"/>
    </row>
    <row r="91" spans="3:3" x14ac:dyDescent="0.25">
      <c r="C91" s="5"/>
    </row>
    <row r="92" spans="3:3" x14ac:dyDescent="0.25">
      <c r="C92" s="5"/>
    </row>
    <row r="93" spans="3:3" x14ac:dyDescent="0.25">
      <c r="C93" s="5"/>
    </row>
    <row r="94" spans="3:3" x14ac:dyDescent="0.25">
      <c r="C94" s="5"/>
    </row>
    <row r="95" spans="3:3" x14ac:dyDescent="0.25">
      <c r="C95" s="5"/>
    </row>
    <row r="96" spans="3:3" x14ac:dyDescent="0.25">
      <c r="C96" s="5"/>
    </row>
    <row r="97" spans="3:3" x14ac:dyDescent="0.25">
      <c r="C97" s="5"/>
    </row>
    <row r="98" spans="3:3" x14ac:dyDescent="0.25">
      <c r="C98" s="5"/>
    </row>
    <row r="99" spans="3:3" x14ac:dyDescent="0.25">
      <c r="C99" s="5"/>
    </row>
    <row r="100" spans="3:3" x14ac:dyDescent="0.25">
      <c r="C100" s="5"/>
    </row>
    <row r="101" spans="3:3" x14ac:dyDescent="0.25">
      <c r="C101" s="5"/>
    </row>
    <row r="102" spans="3:3" x14ac:dyDescent="0.25">
      <c r="C102" s="5"/>
    </row>
    <row r="103" spans="3:3" x14ac:dyDescent="0.25">
      <c r="C103" s="5"/>
    </row>
    <row r="104" spans="3:3" x14ac:dyDescent="0.25">
      <c r="C104" s="5"/>
    </row>
    <row r="105" spans="3:3" x14ac:dyDescent="0.25">
      <c r="C105" s="5"/>
    </row>
    <row r="106" spans="3:3" x14ac:dyDescent="0.25">
      <c r="C106" s="5"/>
    </row>
  </sheetData>
  <mergeCells count="6">
    <mergeCell ref="A4:A7"/>
    <mergeCell ref="B4:B7"/>
    <mergeCell ref="D4:D7"/>
    <mergeCell ref="E4:E7"/>
    <mergeCell ref="C4:C7"/>
    <mergeCell ref="A3:E3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Head</cp:lastModifiedBy>
  <dcterms:created xsi:type="dcterms:W3CDTF">2021-04-19T13:22:42Z</dcterms:created>
  <dcterms:modified xsi:type="dcterms:W3CDTF">2021-04-23T08:37:33Z</dcterms:modified>
</cp:coreProperties>
</file>